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28800" windowHeight="12210"/>
  </bookViews>
  <sheets>
    <sheet name="Problem 1" sheetId="4" r:id="rId1"/>
    <sheet name="Problem 2" sheetId="5" r:id="rId2"/>
    <sheet name="Problem 3" sheetId="6" r:id="rId3"/>
  </sheets>
  <calcPr calcId="171027"/>
</workbook>
</file>

<file path=xl/calcChain.xml><?xml version="1.0" encoding="utf-8"?>
<calcChain xmlns="http://schemas.openxmlformats.org/spreadsheetml/2006/main">
  <c r="C21" i="6" l="1"/>
  <c r="C29" i="6" s="1"/>
  <c r="H20" i="6"/>
  <c r="D13" i="6"/>
  <c r="D12" i="6"/>
  <c r="D10" i="6"/>
  <c r="D11" i="6" s="1"/>
  <c r="E9" i="6"/>
  <c r="B9" i="5"/>
  <c r="B10" i="5" s="1"/>
  <c r="B11" i="5" s="1"/>
  <c r="B12" i="5" s="1"/>
  <c r="B13" i="5" s="1"/>
  <c r="B14" i="5" s="1"/>
  <c r="B9" i="4"/>
  <c r="B10" i="4" s="1"/>
  <c r="B11" i="4" s="1"/>
  <c r="B12" i="4" s="1"/>
  <c r="B13" i="4" s="1"/>
  <c r="B14" i="4" s="1"/>
  <c r="E13" i="6" l="1"/>
  <c r="F13" i="6" s="1"/>
  <c r="G13" i="6" s="1"/>
  <c r="D14" i="6"/>
  <c r="E12" i="6"/>
  <c r="F9" i="6"/>
  <c r="E10" i="6"/>
  <c r="E11" i="6" s="1"/>
  <c r="H21" i="6"/>
  <c r="D20" i="6"/>
  <c r="D15" i="6" l="1"/>
  <c r="D16" i="6" s="1"/>
  <c r="D21" i="6"/>
  <c r="H13" i="6"/>
  <c r="F10" i="6"/>
  <c r="F11" i="6" s="1"/>
  <c r="G9" i="6"/>
  <c r="E20" i="6"/>
  <c r="F12" i="6"/>
  <c r="E14" i="6"/>
  <c r="D29" i="6" l="1"/>
  <c r="H9" i="6"/>
  <c r="F20" i="6"/>
  <c r="G12" i="6"/>
  <c r="G10" i="6"/>
  <c r="G11" i="6" s="1"/>
  <c r="E15" i="6"/>
  <c r="E16" i="6" s="1"/>
  <c r="F14" i="6"/>
  <c r="E21" i="6"/>
  <c r="E29" i="6" l="1"/>
  <c r="G14" i="6"/>
  <c r="F21" i="6"/>
  <c r="F15" i="6"/>
  <c r="F16" i="6" s="1"/>
  <c r="F29" i="6" s="1"/>
  <c r="G20" i="6"/>
  <c r="H12" i="6"/>
  <c r="H10" i="6"/>
  <c r="H11" i="6" s="1"/>
  <c r="H14" i="6" l="1"/>
  <c r="G21" i="6"/>
  <c r="G15" i="6"/>
  <c r="G16" i="6" s="1"/>
  <c r="G29" i="6" l="1"/>
  <c r="H15" i="6"/>
  <c r="H16" i="6" s="1"/>
  <c r="H29" i="6" s="1"/>
</calcChain>
</file>

<file path=xl/comments1.xml><?xml version="1.0" encoding="utf-8"?>
<comments xmlns="http://schemas.openxmlformats.org/spreadsheetml/2006/main">
  <authors>
    <author>Author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"Selling, General &amp; Administrative" costs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This represents a cash outflow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Negative values represent cash outflows.  Positive values cash inflows.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Type in the discount rate here</t>
        </r>
      </text>
    </comment>
  </commentList>
</comments>
</file>

<file path=xl/sharedStrings.xml><?xml version="1.0" encoding="utf-8"?>
<sst xmlns="http://schemas.openxmlformats.org/spreadsheetml/2006/main" count="66" uniqueCount="51">
  <si>
    <t>Year</t>
  </si>
  <si>
    <t>1.</t>
  </si>
  <si>
    <t>2.</t>
  </si>
  <si>
    <t>3.</t>
  </si>
  <si>
    <t>Annual Payment</t>
  </si>
  <si>
    <t>NPV:</t>
  </si>
  <si>
    <t>IRR:</t>
  </si>
  <si>
    <t>Payback period:</t>
  </si>
  <si>
    <t>Payback Calculation</t>
  </si>
  <si>
    <t>a.</t>
  </si>
  <si>
    <t>b.</t>
  </si>
  <si>
    <t>c.</t>
  </si>
  <si>
    <t>d.</t>
  </si>
  <si>
    <t>Project A</t>
  </si>
  <si>
    <t>Discount Rate:</t>
  </si>
  <si>
    <t>Year 0</t>
  </si>
  <si>
    <t>Year 2</t>
  </si>
  <si>
    <t>Year 1</t>
  </si>
  <si>
    <t>Year 3</t>
  </si>
  <si>
    <t>Year 4</t>
  </si>
  <si>
    <t>Revenues</t>
  </si>
  <si>
    <t>SG&amp;A</t>
  </si>
  <si>
    <t>Depreciation Expense</t>
  </si>
  <si>
    <t>Investments in equipment</t>
  </si>
  <si>
    <t>Investment in working capital</t>
  </si>
  <si>
    <t>Year 5</t>
  </si>
  <si>
    <t>Net Income</t>
  </si>
  <si>
    <t>Discount rate:</t>
  </si>
  <si>
    <t xml:space="preserve">Accept or Reject? </t>
  </si>
  <si>
    <t>Cost of Goods Sold</t>
  </si>
  <si>
    <t>A company is evaluating a project with the following projected cash flow characteristics.  Calculate the NPV, IRR and Payback period.  Assume the company requires a return greater than 9% for this project and a payback period of less than 5 years to undertake it.  Based on your findings should the company undertake the project?  Explain.</t>
  </si>
  <si>
    <t>a) NPV:</t>
  </si>
  <si>
    <t>b) IRR:</t>
  </si>
  <si>
    <t>A company is evaluating between two mutually exclusive projects.  The estimated cash flows are indicated below.  Calculate the NPV and IRR for both projects.  The discount rate related to Project A is 12% and the discount rate related to Project B is 16%.  
a) Assuming the company is trying to maximize NPV which project should it undertake?  
b) Assume the company is trying to maximize the IRR, which project should it undertake?</t>
  </si>
  <si>
    <t>Gross Profit</t>
  </si>
  <si>
    <t>Income Statement:</t>
  </si>
  <si>
    <t>Balance Sheet Items:</t>
  </si>
  <si>
    <t>Net Balance Sheet Changes</t>
  </si>
  <si>
    <t>Operating Income</t>
  </si>
  <si>
    <t>Taxes</t>
  </si>
  <si>
    <t>Cash Flows</t>
  </si>
  <si>
    <t>If the company requires a rate of return of at least 12% should it accept this project?</t>
  </si>
  <si>
    <t xml:space="preserve">Calculate the projected cash flows. </t>
  </si>
  <si>
    <t xml:space="preserve">Below are the relevant financial statement details of a project.   Please anwer the subsequent questions.
</t>
  </si>
  <si>
    <r>
      <t xml:space="preserve">Assume the following scenario:  
    i) SG&amp;A increases by 20% in each year, 
    ii) Investment in equipment in Year 0 increases by 50% 
Should the company accept the project in this scenario?
</t>
    </r>
    <r>
      <rPr>
        <i/>
        <sz val="12"/>
        <color theme="1"/>
        <rFont val="Calibri"/>
        <family val="2"/>
        <scheme val="minor"/>
      </rPr>
      <t xml:space="preserve">
Note, the increase in the initial investment in equipment will require a corresponding change in the Depreciation.  The equipment is depreciated in a straight-line and has no value remaining at the end of the project.</t>
    </r>
  </si>
  <si>
    <t>Problem 1</t>
  </si>
  <si>
    <t>Problem 2</t>
  </si>
  <si>
    <t>Problem 3</t>
  </si>
  <si>
    <t>Show details and calculations as needed.</t>
  </si>
  <si>
    <t>Addback Depreciation</t>
  </si>
  <si>
    <t>Accept or Reject?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</si>
</sst>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wrapText="1"/>
    </xf>
    <xf numFmtId="164" fontId="0" fillId="2" borderId="0" xfId="0" applyNumberFormat="1" applyFill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quotePrefix="1" applyFont="1" applyAlignment="1">
      <alignment vertical="top"/>
    </xf>
    <xf numFmtId="0" fontId="6" fillId="0" borderId="0" xfId="0" applyFont="1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4" fillId="0" borderId="0" xfId="0" applyFont="1"/>
    <xf numFmtId="0" fontId="5" fillId="0" borderId="0" xfId="0" quotePrefix="1" applyFont="1" applyAlignment="1">
      <alignment vertical="top"/>
    </xf>
    <xf numFmtId="9" fontId="0" fillId="0" borderId="0" xfId="0" applyNumberFormat="1"/>
    <xf numFmtId="6" fontId="0" fillId="2" borderId="0" xfId="0" applyNumberFormat="1" applyFill="1"/>
    <xf numFmtId="6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43" fontId="0" fillId="2" borderId="0" xfId="1" applyFont="1" applyFill="1"/>
    <xf numFmtId="0" fontId="0" fillId="0" borderId="0" xfId="0" applyAlignment="1">
      <alignment horizontal="right"/>
    </xf>
    <xf numFmtId="43" fontId="0" fillId="0" borderId="0" xfId="1" applyFont="1"/>
    <xf numFmtId="0" fontId="0" fillId="0" borderId="0" xfId="0" applyAlignment="1">
      <alignment horizontal="left"/>
    </xf>
    <xf numFmtId="6" fontId="0" fillId="0" borderId="2" xfId="0" applyNumberForma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6" fontId="2" fillId="0" borderId="2" xfId="0" applyNumberFormat="1" applyFont="1" applyFill="1" applyBorder="1"/>
    <xf numFmtId="0" fontId="0" fillId="2" borderId="0" xfId="0" applyFill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6" fontId="0" fillId="0" borderId="0" xfId="0" applyNumberFormat="1" applyFill="1" applyBorder="1"/>
    <xf numFmtId="0" fontId="5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6" fontId="0" fillId="0" borderId="4" xfId="0" applyNumberFormat="1" applyFill="1" applyBorder="1"/>
    <xf numFmtId="6" fontId="0" fillId="0" borderId="5" xfId="0" applyNumberFormat="1" applyFill="1" applyBorder="1"/>
    <xf numFmtId="0" fontId="2" fillId="0" borderId="3" xfId="0" applyFont="1" applyBorder="1" applyAlignment="1">
      <alignment horizontal="left"/>
    </xf>
    <xf numFmtId="6" fontId="2" fillId="0" borderId="5" xfId="0" applyNumberFormat="1" applyFont="1" applyFill="1" applyBorder="1"/>
    <xf numFmtId="0" fontId="5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6" fontId="2" fillId="0" borderId="7" xfId="0" applyNumberFormat="1" applyFont="1" applyFill="1" applyBorder="1"/>
    <xf numFmtId="6" fontId="2" fillId="0" borderId="8" xfId="0" applyNumberFormat="1" applyFont="1" applyFill="1" applyBorder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3" xfId="0" applyBorder="1" applyAlignment="1">
      <alignment horizontal="left" indent="1"/>
    </xf>
    <xf numFmtId="0" fontId="0" fillId="0" borderId="0" xfId="0" applyAlignment="1"/>
    <xf numFmtId="0" fontId="4" fillId="0" borderId="0" xfId="0" applyFont="1" applyAlignment="1"/>
    <xf numFmtId="9" fontId="0" fillId="2" borderId="0" xfId="0" applyNumberFormat="1" applyFill="1"/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left"/>
    </xf>
    <xf numFmtId="165" fontId="2" fillId="0" borderId="2" xfId="2" applyNumberFormat="1" applyFont="1" applyFill="1" applyBorder="1"/>
    <xf numFmtId="0" fontId="4" fillId="0" borderId="0" xfId="0" applyFont="1" applyAlignment="1">
      <alignment horizontal="right" vertical="top"/>
    </xf>
    <xf numFmtId="0" fontId="0" fillId="0" borderId="0" xfId="0" applyFill="1"/>
    <xf numFmtId="0" fontId="0" fillId="2" borderId="0" xfId="0" applyFont="1" applyFill="1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R16" sqref="R16"/>
    </sheetView>
  </sheetViews>
  <sheetFormatPr defaultRowHeight="15" x14ac:dyDescent="0.25"/>
  <cols>
    <col min="2" max="2" width="33.7109375" customWidth="1"/>
    <col min="3" max="3" width="13.42578125" bestFit="1" customWidth="1"/>
    <col min="4" max="4" width="12" customWidth="1"/>
    <col min="5" max="5" width="11.5703125" bestFit="1" customWidth="1"/>
    <col min="6" max="6" width="10.5703125" customWidth="1"/>
    <col min="7" max="7" width="10.28515625" customWidth="1"/>
    <col min="8" max="8" width="11" customWidth="1"/>
  </cols>
  <sheetData>
    <row r="1" spans="1:14" ht="18.75" x14ac:dyDescent="0.3">
      <c r="A1" s="5"/>
    </row>
    <row r="2" spans="1:14" ht="18.75" x14ac:dyDescent="0.3">
      <c r="A2" s="7" t="s">
        <v>45</v>
      </c>
    </row>
    <row r="3" spans="1:14" ht="18.75" x14ac:dyDescent="0.3">
      <c r="A3" s="7"/>
    </row>
    <row r="5" spans="1:14" s="7" customFormat="1" ht="58.5" customHeight="1" x14ac:dyDescent="0.3">
      <c r="A5" s="11" t="s">
        <v>1</v>
      </c>
      <c r="B5" s="53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3" customFormat="1" ht="20.25" customHeight="1" x14ac:dyDescent="0.25">
      <c r="A6" s="6"/>
      <c r="B6" s="1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x14ac:dyDescent="0.25">
      <c r="B7" s="1" t="s">
        <v>0</v>
      </c>
      <c r="C7" s="1" t="s">
        <v>4</v>
      </c>
      <c r="D7" s="15" t="s">
        <v>8</v>
      </c>
    </row>
    <row r="8" spans="1:14" x14ac:dyDescent="0.25">
      <c r="B8" s="4">
        <v>0</v>
      </c>
      <c r="C8" s="14">
        <v>-75000</v>
      </c>
      <c r="D8" s="13"/>
    </row>
    <row r="9" spans="1:14" x14ac:dyDescent="0.25">
      <c r="B9" s="4">
        <f>B8+1</f>
        <v>1</v>
      </c>
      <c r="C9" s="14">
        <v>5000</v>
      </c>
      <c r="D9" s="13"/>
    </row>
    <row r="10" spans="1:14" x14ac:dyDescent="0.25">
      <c r="B10" s="4">
        <f t="shared" ref="B10:B14" si="0">B9+1</f>
        <v>2</v>
      </c>
      <c r="C10" s="14">
        <v>25000</v>
      </c>
      <c r="D10" s="13"/>
    </row>
    <row r="11" spans="1:14" x14ac:dyDescent="0.25">
      <c r="B11" s="4">
        <f t="shared" si="0"/>
        <v>3</v>
      </c>
      <c r="C11" s="14">
        <v>25000</v>
      </c>
      <c r="D11" s="13"/>
    </row>
    <row r="12" spans="1:14" x14ac:dyDescent="0.25">
      <c r="B12" s="4">
        <f t="shared" si="0"/>
        <v>4</v>
      </c>
      <c r="C12" s="14">
        <v>10000</v>
      </c>
      <c r="D12" s="13"/>
    </row>
    <row r="13" spans="1:14" x14ac:dyDescent="0.25">
      <c r="B13" s="4">
        <f t="shared" si="0"/>
        <v>5</v>
      </c>
      <c r="C13" s="14">
        <v>50000</v>
      </c>
      <c r="D13" s="13"/>
    </row>
    <row r="14" spans="1:14" x14ac:dyDescent="0.25">
      <c r="B14" s="4">
        <f t="shared" si="0"/>
        <v>6</v>
      </c>
      <c r="C14" s="14">
        <v>40000</v>
      </c>
      <c r="D14" s="13"/>
    </row>
    <row r="15" spans="1:14" x14ac:dyDescent="0.25">
      <c r="B15" s="4"/>
      <c r="C15" s="14"/>
    </row>
    <row r="16" spans="1:14" x14ac:dyDescent="0.25">
      <c r="A16" t="s">
        <v>9</v>
      </c>
      <c r="B16" s="17" t="s">
        <v>5</v>
      </c>
      <c r="C16" s="13"/>
    </row>
    <row r="17" spans="1:15" x14ac:dyDescent="0.25">
      <c r="A17" t="s">
        <v>10</v>
      </c>
      <c r="B17" s="17" t="s">
        <v>6</v>
      </c>
      <c r="C17" s="2"/>
    </row>
    <row r="18" spans="1:15" x14ac:dyDescent="0.25">
      <c r="A18" t="s">
        <v>11</v>
      </c>
      <c r="B18" s="17" t="s">
        <v>7</v>
      </c>
      <c r="C18" s="16"/>
    </row>
    <row r="19" spans="1:15" x14ac:dyDescent="0.25">
      <c r="B19" s="17"/>
      <c r="C19" s="17"/>
    </row>
    <row r="20" spans="1:15" x14ac:dyDescent="0.25">
      <c r="A20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</sheetData>
  <mergeCells count="1">
    <mergeCell ref="B5:N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B29" sqref="B29"/>
    </sheetView>
  </sheetViews>
  <sheetFormatPr defaultRowHeight="15" x14ac:dyDescent="0.25"/>
  <cols>
    <col min="2" max="2" width="33.7109375" customWidth="1"/>
    <col min="3" max="3" width="13.42578125" bestFit="1" customWidth="1"/>
    <col min="4" max="4" width="12" customWidth="1"/>
    <col min="5" max="5" width="4.7109375" customWidth="1"/>
    <col min="6" max="6" width="10.5703125" customWidth="1"/>
    <col min="7" max="7" width="10.28515625" customWidth="1"/>
    <col min="8" max="8" width="11" customWidth="1"/>
  </cols>
  <sheetData>
    <row r="1" spans="1:14" ht="18.75" x14ac:dyDescent="0.3">
      <c r="A1" s="5"/>
    </row>
    <row r="2" spans="1:14" ht="18.75" x14ac:dyDescent="0.3">
      <c r="A2" s="7" t="s">
        <v>46</v>
      </c>
    </row>
    <row r="3" spans="1:14" ht="18.75" x14ac:dyDescent="0.3">
      <c r="A3" s="7"/>
    </row>
    <row r="5" spans="1:14" s="7" customFormat="1" ht="105" customHeight="1" x14ac:dyDescent="0.3">
      <c r="A5" s="11" t="s">
        <v>2</v>
      </c>
      <c r="B5" s="53" t="s">
        <v>33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7" spans="1:14" x14ac:dyDescent="0.25">
      <c r="B7" s="1" t="s">
        <v>0</v>
      </c>
      <c r="C7" s="1" t="s">
        <v>13</v>
      </c>
      <c r="D7" s="1" t="s">
        <v>13</v>
      </c>
    </row>
    <row r="8" spans="1:14" x14ac:dyDescent="0.25">
      <c r="B8" s="4">
        <v>0</v>
      </c>
      <c r="C8" s="14">
        <v>-100000</v>
      </c>
      <c r="D8" s="14">
        <v>-5000</v>
      </c>
    </row>
    <row r="9" spans="1:14" x14ac:dyDescent="0.25">
      <c r="B9" s="4">
        <f>B8+1</f>
        <v>1</v>
      </c>
      <c r="C9" s="14">
        <v>0</v>
      </c>
      <c r="D9" s="14">
        <v>1500</v>
      </c>
    </row>
    <row r="10" spans="1:14" x14ac:dyDescent="0.25">
      <c r="B10" s="4">
        <f t="shared" ref="B10:B14" si="0">B9+1</f>
        <v>2</v>
      </c>
      <c r="C10" s="14">
        <v>0</v>
      </c>
      <c r="D10" s="14">
        <v>1500</v>
      </c>
    </row>
    <row r="11" spans="1:14" x14ac:dyDescent="0.25">
      <c r="B11" s="4">
        <f t="shared" si="0"/>
        <v>3</v>
      </c>
      <c r="C11" s="14">
        <v>0</v>
      </c>
      <c r="D11" s="14">
        <v>1500</v>
      </c>
    </row>
    <row r="12" spans="1:14" x14ac:dyDescent="0.25">
      <c r="B12" s="4">
        <f t="shared" si="0"/>
        <v>4</v>
      </c>
      <c r="C12" s="14">
        <v>0</v>
      </c>
      <c r="D12" s="14">
        <v>1500</v>
      </c>
    </row>
    <row r="13" spans="1:14" x14ac:dyDescent="0.25">
      <c r="B13" s="4">
        <f t="shared" si="0"/>
        <v>5</v>
      </c>
      <c r="C13" s="14">
        <v>0</v>
      </c>
      <c r="D13" s="14">
        <v>1500</v>
      </c>
    </row>
    <row r="14" spans="1:14" x14ac:dyDescent="0.25">
      <c r="B14" s="4">
        <f t="shared" si="0"/>
        <v>6</v>
      </c>
      <c r="C14" s="14">
        <v>250000</v>
      </c>
      <c r="D14" s="14">
        <v>3000</v>
      </c>
    </row>
    <row r="16" spans="1:14" x14ac:dyDescent="0.25">
      <c r="B16" t="s">
        <v>14</v>
      </c>
      <c r="C16" s="12">
        <v>0.12</v>
      </c>
      <c r="D16" s="12">
        <v>0.16</v>
      </c>
    </row>
    <row r="17" spans="2:7" x14ac:dyDescent="0.25">
      <c r="B17" s="51" t="s">
        <v>31</v>
      </c>
      <c r="C17" s="13"/>
      <c r="D17" s="13"/>
      <c r="E17" s="51"/>
      <c r="F17" s="9" t="s">
        <v>50</v>
      </c>
      <c r="G17" s="9"/>
    </row>
    <row r="18" spans="2:7" x14ac:dyDescent="0.25">
      <c r="B18" s="51" t="s">
        <v>32</v>
      </c>
      <c r="C18" s="2"/>
      <c r="D18" s="2"/>
      <c r="E18" s="51"/>
      <c r="F18" s="9" t="s">
        <v>50</v>
      </c>
      <c r="G18" s="9"/>
    </row>
    <row r="19" spans="2:7" x14ac:dyDescent="0.25">
      <c r="C19" s="18"/>
      <c r="D19" s="18"/>
    </row>
  </sheetData>
  <mergeCells count="1">
    <mergeCell ref="B5:N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0"/>
  <sheetViews>
    <sheetView workbookViewId="0">
      <selection activeCell="P11" sqref="P11"/>
    </sheetView>
  </sheetViews>
  <sheetFormatPr defaultRowHeight="15" x14ac:dyDescent="0.25"/>
  <cols>
    <col min="2" max="2" width="33.7109375" customWidth="1"/>
    <col min="3" max="3" width="13.42578125" bestFit="1" customWidth="1"/>
    <col min="4" max="4" width="12" customWidth="1"/>
    <col min="5" max="5" width="11.5703125" bestFit="1" customWidth="1"/>
    <col min="6" max="6" width="10.5703125" customWidth="1"/>
    <col min="7" max="7" width="10.28515625" customWidth="1"/>
    <col min="8" max="8" width="11" customWidth="1"/>
  </cols>
  <sheetData>
    <row r="1" spans="1:14" ht="18.75" x14ac:dyDescent="0.3">
      <c r="A1" s="5"/>
    </row>
    <row r="2" spans="1:14" ht="18.75" x14ac:dyDescent="0.3">
      <c r="A2" s="7" t="s">
        <v>47</v>
      </c>
    </row>
    <row r="3" spans="1:14" ht="18.75" x14ac:dyDescent="0.3">
      <c r="A3" s="7"/>
    </row>
    <row r="5" spans="1:14" s="7" customFormat="1" ht="28.5" customHeight="1" x14ac:dyDescent="0.3">
      <c r="A5" s="11" t="s">
        <v>3</v>
      </c>
      <c r="B5" s="53" t="s">
        <v>43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7" customFormat="1" ht="19.5" thickBot="1" x14ac:dyDescent="0.35">
      <c r="A6" s="1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s="7" customFormat="1" ht="18.75" x14ac:dyDescent="0.3">
      <c r="A7" s="11"/>
      <c r="B7" s="40"/>
      <c r="C7" s="41" t="s">
        <v>15</v>
      </c>
      <c r="D7" s="41" t="s">
        <v>17</v>
      </c>
      <c r="E7" s="41" t="s">
        <v>16</v>
      </c>
      <c r="F7" s="41" t="s">
        <v>18</v>
      </c>
      <c r="G7" s="41" t="s">
        <v>19</v>
      </c>
      <c r="H7" s="42" t="s">
        <v>25</v>
      </c>
      <c r="I7" s="23"/>
      <c r="J7" s="23"/>
      <c r="K7" s="23"/>
      <c r="L7" s="23"/>
      <c r="M7" s="23"/>
      <c r="N7" s="23"/>
    </row>
    <row r="8" spans="1:14" s="7" customFormat="1" ht="18.75" x14ac:dyDescent="0.3">
      <c r="A8" s="11"/>
      <c r="B8" s="38" t="s">
        <v>35</v>
      </c>
      <c r="C8" s="28"/>
      <c r="D8" s="28"/>
      <c r="E8" s="28"/>
      <c r="F8" s="28"/>
      <c r="G8" s="28"/>
      <c r="H8" s="39"/>
      <c r="I8" s="23"/>
      <c r="J8" s="23"/>
      <c r="K8" s="23"/>
      <c r="L8" s="23"/>
      <c r="M8" s="23"/>
      <c r="N8" s="23"/>
    </row>
    <row r="9" spans="1:14" s="7" customFormat="1" ht="18.75" x14ac:dyDescent="0.3">
      <c r="A9" s="11"/>
      <c r="B9" s="43" t="s">
        <v>20</v>
      </c>
      <c r="C9" s="27"/>
      <c r="D9" s="27">
        <v>300000</v>
      </c>
      <c r="E9" s="27">
        <f>D9+25000</f>
        <v>325000</v>
      </c>
      <c r="F9" s="27">
        <f>E9+25000</f>
        <v>350000</v>
      </c>
      <c r="G9" s="27">
        <f>F9+25000</f>
        <v>375000</v>
      </c>
      <c r="H9" s="30">
        <f>G9+25000</f>
        <v>400000</v>
      </c>
      <c r="I9" s="23"/>
      <c r="J9" s="23"/>
      <c r="K9" s="23"/>
      <c r="L9" s="23"/>
      <c r="M9" s="23"/>
      <c r="N9" s="23"/>
    </row>
    <row r="10" spans="1:14" s="7" customFormat="1" ht="18.75" x14ac:dyDescent="0.3">
      <c r="A10" s="11"/>
      <c r="B10" s="43" t="s">
        <v>29</v>
      </c>
      <c r="C10" s="28"/>
      <c r="D10" s="27">
        <f>-3/5*D9</f>
        <v>-180000</v>
      </c>
      <c r="E10" s="27">
        <f t="shared" ref="E10:H10" si="0">-3/5*E9</f>
        <v>-195000</v>
      </c>
      <c r="F10" s="27">
        <f t="shared" si="0"/>
        <v>-210000</v>
      </c>
      <c r="G10" s="27">
        <f t="shared" si="0"/>
        <v>-225000</v>
      </c>
      <c r="H10" s="30">
        <f t="shared" si="0"/>
        <v>-240000</v>
      </c>
      <c r="I10" s="23"/>
      <c r="J10" s="23"/>
      <c r="K10" s="23"/>
      <c r="L10" s="23"/>
      <c r="M10" s="23"/>
      <c r="N10" s="23"/>
    </row>
    <row r="11" spans="1:14" s="7" customFormat="1" ht="18.75" x14ac:dyDescent="0.3">
      <c r="A11" s="11"/>
      <c r="B11" s="43" t="s">
        <v>34</v>
      </c>
      <c r="C11" s="28"/>
      <c r="D11" s="20">
        <f>D9+D10</f>
        <v>120000</v>
      </c>
      <c r="E11" s="20">
        <f>E9+E10</f>
        <v>130000</v>
      </c>
      <c r="F11" s="20">
        <f>F9+F10</f>
        <v>140000</v>
      </c>
      <c r="G11" s="20">
        <f>G9+G10</f>
        <v>150000</v>
      </c>
      <c r="H11" s="31">
        <f>H9+H10</f>
        <v>160000</v>
      </c>
      <c r="I11" s="23"/>
      <c r="J11" s="23"/>
      <c r="K11" s="23"/>
      <c r="L11" s="23"/>
      <c r="M11" s="23"/>
      <c r="N11" s="23"/>
    </row>
    <row r="12" spans="1:14" s="7" customFormat="1" ht="18.75" x14ac:dyDescent="0.3">
      <c r="A12" s="11"/>
      <c r="B12" s="43" t="s">
        <v>21</v>
      </c>
      <c r="C12" s="28"/>
      <c r="D12" s="27">
        <f>-D9*10%</f>
        <v>-30000</v>
      </c>
      <c r="E12" s="27">
        <f>-E9*10%</f>
        <v>-32500</v>
      </c>
      <c r="F12" s="27">
        <f>-F9*10%</f>
        <v>-35000</v>
      </c>
      <c r="G12" s="27">
        <f>-G9*10%</f>
        <v>-37500</v>
      </c>
      <c r="H12" s="30">
        <f>-H9*10%</f>
        <v>-40000</v>
      </c>
      <c r="I12" s="23"/>
      <c r="J12" s="23"/>
      <c r="K12" s="23"/>
      <c r="L12" s="23"/>
      <c r="M12" s="23"/>
      <c r="N12" s="23"/>
    </row>
    <row r="13" spans="1:14" s="7" customFormat="1" ht="18.75" x14ac:dyDescent="0.3">
      <c r="A13" s="11"/>
      <c r="B13" s="43" t="s">
        <v>22</v>
      </c>
      <c r="C13" s="28"/>
      <c r="D13" s="27">
        <f>C19/5</f>
        <v>-50000</v>
      </c>
      <c r="E13" s="27">
        <f>D13</f>
        <v>-50000</v>
      </c>
      <c r="F13" s="27">
        <f>E13</f>
        <v>-50000</v>
      </c>
      <c r="G13" s="27">
        <f>F13</f>
        <v>-50000</v>
      </c>
      <c r="H13" s="30">
        <f>G13</f>
        <v>-50000</v>
      </c>
      <c r="I13" s="23"/>
      <c r="J13" s="23"/>
      <c r="K13" s="23"/>
      <c r="L13" s="23"/>
      <c r="M13" s="23"/>
      <c r="N13" s="23"/>
    </row>
    <row r="14" spans="1:14" s="7" customFormat="1" ht="18.75" x14ac:dyDescent="0.3">
      <c r="A14" s="11"/>
      <c r="B14" s="32" t="s">
        <v>38</v>
      </c>
      <c r="C14" s="26"/>
      <c r="D14" s="24">
        <f>SUM(D11:D13)</f>
        <v>40000</v>
      </c>
      <c r="E14" s="24">
        <f t="shared" ref="E14:H14" si="1">SUM(E11:E13)</f>
        <v>47500</v>
      </c>
      <c r="F14" s="24">
        <f t="shared" si="1"/>
        <v>55000</v>
      </c>
      <c r="G14" s="24">
        <f t="shared" si="1"/>
        <v>62500</v>
      </c>
      <c r="H14" s="33">
        <f t="shared" si="1"/>
        <v>70000</v>
      </c>
      <c r="I14" s="23"/>
      <c r="J14" s="23"/>
      <c r="K14" s="23"/>
      <c r="L14" s="23"/>
      <c r="M14" s="23"/>
      <c r="N14" s="23"/>
    </row>
    <row r="15" spans="1:14" s="7" customFormat="1" ht="18.75" x14ac:dyDescent="0.3">
      <c r="A15" s="11"/>
      <c r="B15" s="43" t="s">
        <v>39</v>
      </c>
      <c r="C15" s="28"/>
      <c r="D15" s="27">
        <f>-D14*40%</f>
        <v>-16000</v>
      </c>
      <c r="E15" s="27">
        <f>-E14*40%</f>
        <v>-19000</v>
      </c>
      <c r="F15" s="27">
        <f>-F14*40%</f>
        <v>-22000</v>
      </c>
      <c r="G15" s="27">
        <f>-G14*40%</f>
        <v>-25000</v>
      </c>
      <c r="H15" s="30">
        <f>-H14*40%</f>
        <v>-28000</v>
      </c>
      <c r="I15" s="23"/>
      <c r="J15" s="23"/>
      <c r="K15" s="23"/>
      <c r="L15" s="23"/>
      <c r="M15" s="23"/>
      <c r="N15" s="23"/>
    </row>
    <row r="16" spans="1:14" s="7" customFormat="1" ht="18.75" x14ac:dyDescent="0.3">
      <c r="A16" s="11"/>
      <c r="B16" s="32" t="s">
        <v>38</v>
      </c>
      <c r="C16" s="26"/>
      <c r="D16" s="24">
        <f>SUM(D14:D15)</f>
        <v>24000</v>
      </c>
      <c r="E16" s="24">
        <f>SUM(E14:E15)</f>
        <v>28500</v>
      </c>
      <c r="F16" s="24">
        <f>SUM(F14:F15)</f>
        <v>33000</v>
      </c>
      <c r="G16" s="24">
        <f>SUM(G14:G15)</f>
        <v>37500</v>
      </c>
      <c r="H16" s="33">
        <f>SUM(H14:H15)</f>
        <v>42000</v>
      </c>
      <c r="I16" s="23"/>
      <c r="J16" s="23"/>
      <c r="K16" s="23"/>
      <c r="L16" s="23"/>
      <c r="M16" s="23"/>
      <c r="N16" s="23"/>
    </row>
    <row r="17" spans="1:14" s="7" customFormat="1" ht="18.75" x14ac:dyDescent="0.3">
      <c r="A17" s="11"/>
      <c r="B17" s="29"/>
      <c r="C17" s="28"/>
      <c r="D17" s="27"/>
      <c r="E17" s="27"/>
      <c r="F17" s="27"/>
      <c r="G17" s="27"/>
      <c r="H17" s="30"/>
      <c r="I17" s="23"/>
      <c r="J17" s="23"/>
      <c r="K17" s="23"/>
      <c r="L17" s="23"/>
      <c r="M17" s="23"/>
      <c r="N17" s="23"/>
    </row>
    <row r="18" spans="1:14" s="7" customFormat="1" ht="18.75" x14ac:dyDescent="0.3">
      <c r="A18" s="11"/>
      <c r="B18" s="34" t="s">
        <v>36</v>
      </c>
      <c r="C18" s="28"/>
      <c r="D18" s="27"/>
      <c r="E18" s="27"/>
      <c r="F18" s="27"/>
      <c r="G18" s="27"/>
      <c r="H18" s="30"/>
      <c r="I18" s="23"/>
      <c r="J18" s="23"/>
      <c r="K18" s="23"/>
      <c r="L18" s="23"/>
      <c r="M18" s="23"/>
      <c r="N18" s="23"/>
    </row>
    <row r="19" spans="1:14" x14ac:dyDescent="0.25">
      <c r="B19" s="43" t="s">
        <v>23</v>
      </c>
      <c r="C19" s="27">
        <v>-250000</v>
      </c>
      <c r="D19" s="27">
        <v>0</v>
      </c>
      <c r="E19" s="27">
        <v>0</v>
      </c>
      <c r="F19" s="27">
        <v>0</v>
      </c>
      <c r="G19" s="27">
        <v>0</v>
      </c>
      <c r="H19" s="30">
        <v>0</v>
      </c>
    </row>
    <row r="20" spans="1:14" x14ac:dyDescent="0.25">
      <c r="B20" s="43" t="s">
        <v>24</v>
      </c>
      <c r="C20" s="27">
        <v>-25000</v>
      </c>
      <c r="D20" s="27">
        <f>-(E9-D9)*10%</f>
        <v>-2500</v>
      </c>
      <c r="E20" s="27">
        <f>-(F9-E9)*10%</f>
        <v>-2500</v>
      </c>
      <c r="F20" s="27">
        <f>-(G9-F9)*10%</f>
        <v>-2500</v>
      </c>
      <c r="G20" s="27">
        <f>-(H9-G9)*10%</f>
        <v>-2500</v>
      </c>
      <c r="H20" s="30">
        <f>-C20</f>
        <v>25000</v>
      </c>
    </row>
    <row r="21" spans="1:14" ht="15.75" thickBot="1" x14ac:dyDescent="0.3">
      <c r="B21" s="35" t="s">
        <v>37</v>
      </c>
      <c r="C21" s="36">
        <f t="shared" ref="C21:H21" si="2">SUM(C19:C20)</f>
        <v>-275000</v>
      </c>
      <c r="D21" s="36">
        <f t="shared" si="2"/>
        <v>-2500</v>
      </c>
      <c r="E21" s="36">
        <f t="shared" si="2"/>
        <v>-2500</v>
      </c>
      <c r="F21" s="36">
        <f t="shared" si="2"/>
        <v>-2500</v>
      </c>
      <c r="G21" s="36">
        <f t="shared" si="2"/>
        <v>-2500</v>
      </c>
      <c r="H21" s="37">
        <f t="shared" si="2"/>
        <v>25000</v>
      </c>
    </row>
    <row r="22" spans="1:14" x14ac:dyDescent="0.25">
      <c r="B22" s="19"/>
      <c r="D22" s="14"/>
    </row>
    <row r="23" spans="1:14" x14ac:dyDescent="0.25">
      <c r="B23" s="19"/>
      <c r="D23" s="14"/>
    </row>
    <row r="24" spans="1:14" ht="15.75" x14ac:dyDescent="0.25">
      <c r="A24" s="21" t="s">
        <v>9</v>
      </c>
      <c r="B24" s="45" t="s">
        <v>42</v>
      </c>
      <c r="C24" s="44"/>
      <c r="D24" s="44"/>
      <c r="E24" s="44"/>
      <c r="F24" s="44"/>
      <c r="G24" s="44"/>
      <c r="H24" s="44"/>
    </row>
    <row r="25" spans="1:14" ht="15.75" x14ac:dyDescent="0.25">
      <c r="A25" s="21"/>
      <c r="B25" s="22"/>
      <c r="C25" s="1" t="s">
        <v>15</v>
      </c>
      <c r="D25" s="1" t="s">
        <v>17</v>
      </c>
      <c r="E25" s="1" t="s">
        <v>16</v>
      </c>
      <c r="F25" s="1" t="s">
        <v>18</v>
      </c>
      <c r="G25" s="1" t="s">
        <v>19</v>
      </c>
      <c r="H25" s="1" t="s">
        <v>25</v>
      </c>
    </row>
    <row r="26" spans="1:14" x14ac:dyDescent="0.25">
      <c r="B26" s="47" t="s">
        <v>26</v>
      </c>
      <c r="C26" s="9"/>
      <c r="D26" s="13"/>
      <c r="E26" s="13"/>
      <c r="F26" s="13"/>
      <c r="G26" s="13"/>
      <c r="H26" s="13"/>
    </row>
    <row r="27" spans="1:14" x14ac:dyDescent="0.25">
      <c r="B27" s="25" t="s">
        <v>49</v>
      </c>
      <c r="C27" s="9"/>
      <c r="D27" s="13"/>
      <c r="E27" s="13"/>
      <c r="F27" s="13"/>
      <c r="G27" s="13"/>
      <c r="H27" s="13"/>
    </row>
    <row r="28" spans="1:14" x14ac:dyDescent="0.25">
      <c r="B28" s="25" t="s">
        <v>37</v>
      </c>
      <c r="C28" s="13"/>
      <c r="D28" s="13"/>
      <c r="E28" s="13"/>
      <c r="F28" s="13"/>
      <c r="G28" s="13"/>
      <c r="H28" s="13"/>
    </row>
    <row r="29" spans="1:14" x14ac:dyDescent="0.25">
      <c r="B29" s="48" t="s">
        <v>40</v>
      </c>
      <c r="C29" s="49">
        <f t="shared" ref="C29:H29" si="3">SUM(C26:C28)</f>
        <v>0</v>
      </c>
      <c r="D29" s="49">
        <f t="shared" si="3"/>
        <v>0</v>
      </c>
      <c r="E29" s="49">
        <f t="shared" si="3"/>
        <v>0</v>
      </c>
      <c r="F29" s="49">
        <f t="shared" si="3"/>
        <v>0</v>
      </c>
      <c r="G29" s="49">
        <f t="shared" si="3"/>
        <v>0</v>
      </c>
      <c r="H29" s="49">
        <f t="shared" si="3"/>
        <v>0</v>
      </c>
    </row>
    <row r="30" spans="1:14" x14ac:dyDescent="0.25">
      <c r="B30" s="19"/>
      <c r="D30" s="14"/>
    </row>
    <row r="31" spans="1:14" x14ac:dyDescent="0.25">
      <c r="B31" s="19"/>
      <c r="D31" s="14"/>
    </row>
    <row r="32" spans="1:14" ht="15.75" x14ac:dyDescent="0.25">
      <c r="A32" s="21" t="s">
        <v>10</v>
      </c>
      <c r="B32" s="45" t="s">
        <v>41</v>
      </c>
    </row>
    <row r="33" spans="1:10" x14ac:dyDescent="0.25">
      <c r="B33" t="s">
        <v>27</v>
      </c>
      <c r="C33" s="46"/>
    </row>
    <row r="34" spans="1:10" x14ac:dyDescent="0.25">
      <c r="B34" t="s">
        <v>5</v>
      </c>
      <c r="C34" s="13"/>
      <c r="D34" s="9"/>
      <c r="E34" s="9"/>
      <c r="F34" s="9"/>
      <c r="G34" s="9"/>
      <c r="H34" s="9"/>
    </row>
    <row r="35" spans="1:10" x14ac:dyDescent="0.25">
      <c r="B35" t="s">
        <v>28</v>
      </c>
      <c r="C35" s="9"/>
      <c r="D35" s="9"/>
      <c r="E35" s="9"/>
      <c r="F35" s="9"/>
      <c r="G35" s="9"/>
      <c r="H35" s="9"/>
    </row>
    <row r="38" spans="1:10" ht="136.5" customHeight="1" x14ac:dyDescent="0.25">
      <c r="A38" s="50" t="s">
        <v>11</v>
      </c>
      <c r="B38" s="54" t="s">
        <v>44</v>
      </c>
      <c r="C38" s="54"/>
      <c r="D38" s="54"/>
      <c r="E38" s="54"/>
      <c r="F38" s="54"/>
      <c r="G38" s="54"/>
      <c r="H38" s="54"/>
      <c r="I38" s="54"/>
      <c r="J38" s="54"/>
    </row>
    <row r="40" spans="1:10" x14ac:dyDescent="0.25">
      <c r="B40" s="52" t="s">
        <v>48</v>
      </c>
      <c r="C40" s="52"/>
    </row>
  </sheetData>
  <mergeCells count="2">
    <mergeCell ref="B5:N5"/>
    <mergeCell ref="B38:J38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 1</vt:lpstr>
      <vt:lpstr>Problem 2</vt:lpstr>
      <vt:lpstr>Problem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330 - Advanced Corporate Financw</dc:title>
  <dc:subject>Week 5 Assignment</dc:subject>
  <dc:creator/>
  <dc:description/>
  <cp:lastModifiedBy/>
  <dcterms:created xsi:type="dcterms:W3CDTF">2006-09-16T00:00:00Z</dcterms:created>
  <dcterms:modified xsi:type="dcterms:W3CDTF">2017-06-15T02:21:03Z</dcterms:modified>
</cp:coreProperties>
</file>